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3160" windowHeight="22740" activeTab="0"/>
  </bookViews>
  <sheets>
    <sheet name="parametri taglio-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Marco Personale</author>
  </authors>
  <commentList>
    <comment ref="K17" authorId="0">
      <text>
        <r>
          <rPr>
            <b/>
            <sz val="8"/>
            <rFont val="Tahoma"/>
            <family val="0"/>
          </rPr>
          <t>Marco Personale: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sz val="8"/>
            <rFont val="Tahoma"/>
            <family val="0"/>
          </rPr>
          <t>F = ps . S^1-1/n
 per acciai n=197</t>
        </r>
      </text>
    </comment>
  </commentList>
</comments>
</file>

<file path=xl/sharedStrings.xml><?xml version="1.0" encoding="utf-8"?>
<sst xmlns="http://schemas.openxmlformats.org/spreadsheetml/2006/main" count="59" uniqueCount="57">
  <si>
    <t xml:space="preserve">       Calcolo forza Fz</t>
  </si>
  <si>
    <t xml:space="preserve">     per acciai</t>
  </si>
  <si>
    <t>per altri materiali</t>
  </si>
  <si>
    <t>ottone</t>
  </si>
  <si>
    <t>bronzo</t>
  </si>
  <si>
    <t>Angolo beta</t>
  </si>
  <si>
    <t>Leghe Al</t>
  </si>
  <si>
    <t>Leghe Mg</t>
  </si>
  <si>
    <t>D.medio pezzo</t>
  </si>
  <si>
    <t>Lunghezza</t>
  </si>
  <si>
    <t>Freccia (mm)</t>
  </si>
  <si>
    <t>(di sbalzo)</t>
  </si>
  <si>
    <t>(tra punta e c.p.)</t>
  </si>
  <si>
    <t>Lunghezza da tornire</t>
  </si>
  <si>
    <t>L</t>
  </si>
  <si>
    <t>Diametro da tornire</t>
  </si>
  <si>
    <t>D</t>
  </si>
  <si>
    <t>n</t>
  </si>
  <si>
    <t>Tempo attivo per passata</t>
  </si>
  <si>
    <t>V1</t>
  </si>
  <si>
    <t>Velocita' max. :</t>
  </si>
  <si>
    <t>Velocita' min. :</t>
  </si>
  <si>
    <t>(kW)</t>
  </si>
  <si>
    <t>Rendimento</t>
  </si>
  <si>
    <t>Potenza al mandrino</t>
  </si>
  <si>
    <t>Velocita' B.U.E.</t>
  </si>
  <si>
    <t>Potenza di taglio assorbita</t>
  </si>
  <si>
    <t>Velocita' scelta</t>
  </si>
  <si>
    <t>Durata effettiva</t>
  </si>
  <si>
    <t>Rm  (Mpa)</t>
  </si>
  <si>
    <t>Pressione  Ps (Mpa)</t>
  </si>
  <si>
    <t>Forza  Fz (Newton)</t>
  </si>
  <si>
    <t>Forza  Fz  (Newton)</t>
  </si>
  <si>
    <t>Pressione</t>
  </si>
  <si>
    <t>valori di 1/n</t>
  </si>
  <si>
    <t>Calcolo freccia (dati per acciaio)</t>
  </si>
  <si>
    <t xml:space="preserve"> valore della forza Fz (kg):</t>
  </si>
  <si>
    <t xml:space="preserve"> Velocita' di taglio</t>
  </si>
  <si>
    <t xml:space="preserve">   Parametri TAYLOR</t>
  </si>
  <si>
    <t>Esempi parametri di taglio in tornitura</t>
  </si>
  <si>
    <t>N° giri massimo (dati macchina)</t>
  </si>
  <si>
    <t>N° giri minimo (dati macchina)</t>
  </si>
  <si>
    <t>Potenza di targa (dati macchina)</t>
  </si>
  <si>
    <t>(minuti)</t>
  </si>
  <si>
    <t>Profondita' passata (mm)</t>
  </si>
  <si>
    <t>Avanzamento (mm/giro)</t>
  </si>
  <si>
    <t>(m/min)</t>
  </si>
  <si>
    <t>(min)</t>
  </si>
  <si>
    <t>Rugosità (solo finitura)</t>
  </si>
  <si>
    <t>(micron)</t>
  </si>
  <si>
    <t>raggio di punta utensile</t>
  </si>
  <si>
    <t>r</t>
  </si>
  <si>
    <t>acciaio</t>
  </si>
  <si>
    <t>Rm</t>
  </si>
  <si>
    <t>C40</t>
  </si>
  <si>
    <t>38NiCrMo4</t>
  </si>
  <si>
    <t>X5CrNi1810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</si>
</sst>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d/m/yy"/>
    <numFmt numFmtId="175" formatCode="d\-mmm\-yy"/>
    <numFmt numFmtId="176" formatCode="d\-mmm"/>
    <numFmt numFmtId="177" formatCode="h\.mm\ m./p."/>
    <numFmt numFmtId="178" formatCode="h\.mm\.ss\ m./p."/>
    <numFmt numFmtId="179" formatCode="h\.mm"/>
    <numFmt numFmtId="180" formatCode="h\.mm\.ss"/>
    <numFmt numFmtId="181" formatCode="d/m/yy\ h\.mm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MS Sans Serif"/>
      <family val="0"/>
    </font>
    <font>
      <b/>
      <sz val="12"/>
      <name val="Geneva"/>
      <family val="0"/>
    </font>
    <font>
      <b/>
      <i/>
      <sz val="8"/>
      <name val="Geneva"/>
      <family val="0"/>
    </font>
    <font>
      <sz val="10"/>
      <color indexed="9"/>
      <name val="Geneva"/>
      <family val="0"/>
    </font>
    <font>
      <b/>
      <sz val="8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Geneva"/>
      <family val="0"/>
    </font>
    <font>
      <b/>
      <sz val="10"/>
      <color indexed="10"/>
      <name val="Geneva"/>
      <family val="0"/>
    </font>
    <font>
      <sz val="10"/>
      <color indexed="10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3" borderId="0" xfId="0" applyFill="1" applyAlignment="1">
      <alignment/>
    </xf>
    <xf numFmtId="0" fontId="1" fillId="2" borderId="3" xfId="0" applyFont="1" applyFill="1" applyBorder="1" applyAlignment="1">
      <alignment/>
    </xf>
    <xf numFmtId="1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2" fontId="0" fillId="3" borderId="0" xfId="0" applyNumberFormat="1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3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0" fontId="1" fillId="2" borderId="6" xfId="0" applyFont="1" applyFill="1" applyBorder="1" applyAlignment="1">
      <alignment horizontal="left"/>
    </xf>
    <xf numFmtId="0" fontId="6" fillId="2" borderId="3" xfId="0" applyFont="1" applyFill="1" applyBorder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7" fillId="5" borderId="0" xfId="0" applyFont="1" applyFill="1" applyAlignment="1" applyProtection="1">
      <alignment/>
      <protection hidden="1" locked="0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1" fillId="5" borderId="7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6" fillId="5" borderId="6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1" fontId="0" fillId="5" borderId="0" xfId="0" applyNumberFormat="1" applyFill="1" applyAlignment="1">
      <alignment/>
    </xf>
    <xf numFmtId="0" fontId="8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center"/>
    </xf>
    <xf numFmtId="0" fontId="6" fillId="5" borderId="12" xfId="0" applyFont="1" applyFill="1" applyBorder="1" applyAlignment="1">
      <alignment/>
    </xf>
    <xf numFmtId="0" fontId="0" fillId="5" borderId="12" xfId="0" applyFill="1" applyBorder="1" applyAlignment="1">
      <alignment/>
    </xf>
    <xf numFmtId="0" fontId="3" fillId="5" borderId="13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4" borderId="0" xfId="0" applyFont="1" applyFill="1" applyAlignment="1">
      <alignment horizontal="center"/>
    </xf>
  </cellXfs>
  <cellStyles count="4">
    <cellStyle name="Normal" xfId="0"/>
    <cellStyle name="Percent" xfId="15"/>
    <cellStyle name="Currency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27</xdr:row>
      <xdr:rowOff>0</xdr:rowOff>
    </xdr:from>
    <xdr:to>
      <xdr:col>0</xdr:col>
      <xdr:colOff>523875</xdr:colOff>
      <xdr:row>27</xdr:row>
      <xdr:rowOff>47625</xdr:rowOff>
    </xdr:to>
    <xdr:sp>
      <xdr:nvSpPr>
        <xdr:cNvPr id="1" name="Line 6"/>
        <xdr:cNvSpPr>
          <a:spLocks/>
        </xdr:cNvSpPr>
      </xdr:nvSpPr>
      <xdr:spPr>
        <a:xfrm>
          <a:off x="523875" y="43815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142875</xdr:colOff>
      <xdr:row>24</xdr:row>
      <xdr:rowOff>9525</xdr:rowOff>
    </xdr:from>
    <xdr:to>
      <xdr:col>6</xdr:col>
      <xdr:colOff>666750</xdr:colOff>
      <xdr:row>25</xdr:row>
      <xdr:rowOff>0</xdr:rowOff>
    </xdr:to>
    <xdr:sp>
      <xdr:nvSpPr>
        <xdr:cNvPr id="2" name="Rectangle 22"/>
        <xdr:cNvSpPr>
          <a:spLocks/>
        </xdr:cNvSpPr>
      </xdr:nvSpPr>
      <xdr:spPr>
        <a:xfrm>
          <a:off x="6019800" y="3905250"/>
          <a:ext cx="1047750" cy="152400"/>
        </a:xfrm>
        <a:prstGeom prst="rect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1314450</xdr:colOff>
      <xdr:row>23</xdr:row>
      <xdr:rowOff>28575</xdr:rowOff>
    </xdr:from>
    <xdr:to>
      <xdr:col>5</xdr:col>
      <xdr:colOff>152400</xdr:colOff>
      <xdr:row>26</xdr:row>
      <xdr:rowOff>9525</xdr:rowOff>
    </xdr:to>
    <xdr:sp>
      <xdr:nvSpPr>
        <xdr:cNvPr id="3" name="Rectangle 23" descr="Diagonali chiare verso il basso"/>
        <xdr:cNvSpPr>
          <a:spLocks/>
        </xdr:cNvSpPr>
      </xdr:nvSpPr>
      <xdr:spPr>
        <a:xfrm>
          <a:off x="5829300" y="3762375"/>
          <a:ext cx="200025" cy="46672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676275</xdr:colOff>
      <xdr:row>22</xdr:row>
      <xdr:rowOff>47625</xdr:rowOff>
    </xdr:from>
    <xdr:to>
      <xdr:col>6</xdr:col>
      <xdr:colOff>685800</xdr:colOff>
      <xdr:row>24</xdr:row>
      <xdr:rowOff>38100</xdr:rowOff>
    </xdr:to>
    <xdr:sp>
      <xdr:nvSpPr>
        <xdr:cNvPr id="4" name="Line 24"/>
        <xdr:cNvSpPr>
          <a:spLocks/>
        </xdr:cNvSpPr>
      </xdr:nvSpPr>
      <xdr:spPr>
        <a:xfrm>
          <a:off x="7077075" y="3619500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342900</xdr:colOff>
      <xdr:row>23</xdr:row>
      <xdr:rowOff>152400</xdr:rowOff>
    </xdr:from>
    <xdr:to>
      <xdr:col>9</xdr:col>
      <xdr:colOff>619125</xdr:colOff>
      <xdr:row>25</xdr:row>
      <xdr:rowOff>0</xdr:rowOff>
    </xdr:to>
    <xdr:sp>
      <xdr:nvSpPr>
        <xdr:cNvPr id="5" name="Rectangle 25"/>
        <xdr:cNvSpPr>
          <a:spLocks/>
        </xdr:cNvSpPr>
      </xdr:nvSpPr>
      <xdr:spPr>
        <a:xfrm>
          <a:off x="8086725" y="3886200"/>
          <a:ext cx="1238250" cy="171450"/>
        </a:xfrm>
        <a:prstGeom prst="rect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266700</xdr:colOff>
      <xdr:row>25</xdr:row>
      <xdr:rowOff>9525</xdr:rowOff>
    </xdr:from>
    <xdr:to>
      <xdr:col>8</xdr:col>
      <xdr:colOff>438150</xdr:colOff>
      <xdr:row>26</xdr:row>
      <xdr:rowOff>28575</xdr:rowOff>
    </xdr:to>
    <xdr:sp>
      <xdr:nvSpPr>
        <xdr:cNvPr id="6" name="AutoShape 26" descr="Diagonali chiare verso il basso"/>
        <xdr:cNvSpPr>
          <a:spLocks/>
        </xdr:cNvSpPr>
      </xdr:nvSpPr>
      <xdr:spPr>
        <a:xfrm>
          <a:off x="8010525" y="4067175"/>
          <a:ext cx="171450" cy="180975"/>
        </a:xfrm>
        <a:prstGeom prst="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523875</xdr:colOff>
      <xdr:row>25</xdr:row>
      <xdr:rowOff>9525</xdr:rowOff>
    </xdr:from>
    <xdr:to>
      <xdr:col>9</xdr:col>
      <xdr:colOff>695325</xdr:colOff>
      <xdr:row>26</xdr:row>
      <xdr:rowOff>28575</xdr:rowOff>
    </xdr:to>
    <xdr:sp>
      <xdr:nvSpPr>
        <xdr:cNvPr id="7" name="AutoShape 27" descr="Diagonali chiare verso il basso"/>
        <xdr:cNvSpPr>
          <a:spLocks/>
        </xdr:cNvSpPr>
      </xdr:nvSpPr>
      <xdr:spPr>
        <a:xfrm>
          <a:off x="9229725" y="4067175"/>
          <a:ext cx="171450" cy="180975"/>
        </a:xfrm>
        <a:prstGeom prst="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942975</xdr:colOff>
      <xdr:row>22</xdr:row>
      <xdr:rowOff>9525</xdr:rowOff>
    </xdr:from>
    <xdr:to>
      <xdr:col>8</xdr:col>
      <xdr:colOff>952500</xdr:colOff>
      <xdr:row>24</xdr:row>
      <xdr:rowOff>0</xdr:rowOff>
    </xdr:to>
    <xdr:sp>
      <xdr:nvSpPr>
        <xdr:cNvPr id="8" name="Line 28"/>
        <xdr:cNvSpPr>
          <a:spLocks/>
        </xdr:cNvSpPr>
      </xdr:nvSpPr>
      <xdr:spPr>
        <a:xfrm>
          <a:off x="8686800" y="3581400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M19" sqref="M19"/>
    </sheetView>
  </sheetViews>
  <sheetFormatPr defaultColWidth="12.625" defaultRowHeight="12.75"/>
  <cols>
    <col min="1" max="1" width="27.625" style="0" customWidth="1"/>
    <col min="2" max="2" width="19.00390625" style="0" customWidth="1"/>
    <col min="3" max="3" width="5.375" style="0" customWidth="1"/>
    <col min="4" max="4" width="7.25390625" style="0" customWidth="1"/>
    <col min="5" max="5" width="17.875" style="0" customWidth="1"/>
    <col min="6" max="6" width="6.875" style="0" customWidth="1"/>
    <col min="8" max="8" width="5.00390625" style="0" customWidth="1"/>
  </cols>
  <sheetData>
    <row r="1" spans="1:10" ht="15.75">
      <c r="A1" s="16" t="s">
        <v>39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2" ht="12.75">
      <c r="A4" s="14" t="s">
        <v>44</v>
      </c>
      <c r="B4" s="15"/>
      <c r="C4" s="48">
        <v>7</v>
      </c>
      <c r="D4" s="19"/>
      <c r="E4" s="20"/>
      <c r="F4" s="21"/>
      <c r="G4" s="17"/>
      <c r="H4" s="17"/>
      <c r="I4" s="17"/>
      <c r="J4" s="17"/>
      <c r="K4" s="54" t="s">
        <v>52</v>
      </c>
      <c r="L4" s="54" t="s">
        <v>53</v>
      </c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7"/>
      <c r="L5" s="7"/>
    </row>
    <row r="6" spans="1:12" ht="12.75">
      <c r="A6" s="22"/>
      <c r="B6" s="23"/>
      <c r="C6" s="17"/>
      <c r="D6" s="22"/>
      <c r="E6" s="23"/>
      <c r="F6" s="17"/>
      <c r="G6" s="17"/>
      <c r="H6" s="17"/>
      <c r="I6" s="17"/>
      <c r="J6" s="17"/>
      <c r="K6" s="7" t="s">
        <v>54</v>
      </c>
      <c r="L6" s="7">
        <v>710</v>
      </c>
    </row>
    <row r="7" spans="1:12" ht="12.75">
      <c r="A7" s="49" t="s">
        <v>45</v>
      </c>
      <c r="B7" s="50"/>
      <c r="C7" s="51">
        <v>0.4</v>
      </c>
      <c r="D7" s="17"/>
      <c r="E7" s="17"/>
      <c r="F7" s="17"/>
      <c r="G7" s="17"/>
      <c r="H7" s="17"/>
      <c r="I7" s="17"/>
      <c r="J7" s="17"/>
      <c r="K7" s="7" t="s">
        <v>55</v>
      </c>
      <c r="L7" s="7">
        <v>1000</v>
      </c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7" t="s">
        <v>56</v>
      </c>
      <c r="L8" s="7">
        <v>550</v>
      </c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24" t="s">
        <v>0</v>
      </c>
      <c r="B10" s="25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46" t="s">
        <v>1</v>
      </c>
      <c r="B11" s="26"/>
      <c r="C11" s="26"/>
      <c r="D11" s="26"/>
      <c r="E11" s="27" t="s">
        <v>2</v>
      </c>
      <c r="F11" s="26"/>
      <c r="G11" s="28" t="s">
        <v>34</v>
      </c>
      <c r="H11" s="17"/>
      <c r="I11" s="17"/>
      <c r="J11" s="17"/>
    </row>
    <row r="12" spans="1:10" ht="12.75">
      <c r="A12" s="17"/>
      <c r="B12" s="17"/>
      <c r="C12" s="17"/>
      <c r="D12" s="17"/>
      <c r="E12" s="17" t="s">
        <v>3</v>
      </c>
      <c r="F12" s="17">
        <v>700</v>
      </c>
      <c r="G12" s="17">
        <v>0.255</v>
      </c>
      <c r="H12" s="17"/>
      <c r="I12" s="17"/>
      <c r="J12" s="17"/>
    </row>
    <row r="13" spans="1:10" ht="12.75">
      <c r="A13" s="44"/>
      <c r="B13" s="29" t="s">
        <v>29</v>
      </c>
      <c r="C13" s="2">
        <v>1000</v>
      </c>
      <c r="D13" s="17"/>
      <c r="E13" s="17" t="s">
        <v>4</v>
      </c>
      <c r="F13" s="17">
        <v>800</v>
      </c>
      <c r="G13" s="17">
        <v>0.255</v>
      </c>
      <c r="H13" s="17"/>
      <c r="I13" s="17"/>
      <c r="J13" s="17"/>
    </row>
    <row r="14" spans="1:10" ht="12.75">
      <c r="A14" s="45"/>
      <c r="B14" s="30" t="s">
        <v>5</v>
      </c>
      <c r="C14" s="3">
        <v>80</v>
      </c>
      <c r="D14" s="17"/>
      <c r="E14" s="17" t="s">
        <v>6</v>
      </c>
      <c r="F14" s="17">
        <v>550</v>
      </c>
      <c r="G14" s="17">
        <v>0.06</v>
      </c>
      <c r="H14" s="17"/>
      <c r="I14" s="17"/>
      <c r="J14" s="17"/>
    </row>
    <row r="15" spans="1:10" ht="12.75">
      <c r="A15" s="17"/>
      <c r="B15" s="17"/>
      <c r="C15" s="17"/>
      <c r="D15" s="17"/>
      <c r="E15" s="17" t="s">
        <v>7</v>
      </c>
      <c r="F15" s="17">
        <v>250</v>
      </c>
      <c r="G15" s="17">
        <v>0.06</v>
      </c>
      <c r="H15" s="17"/>
      <c r="I15" s="17"/>
      <c r="J15" s="17"/>
    </row>
    <row r="16" spans="1:10" ht="12.75">
      <c r="A16" s="17"/>
      <c r="B16" s="17" t="s">
        <v>30</v>
      </c>
      <c r="C16" s="4">
        <f>(2.4*((C13/9.8)^0.454)*(C14^0.666))*9.8</f>
        <v>3555.3192997192205</v>
      </c>
      <c r="D16" s="17"/>
      <c r="E16" s="31" t="s">
        <v>33</v>
      </c>
      <c r="F16" s="5">
        <v>550</v>
      </c>
      <c r="G16" s="8">
        <v>0.06</v>
      </c>
      <c r="H16" s="17"/>
      <c r="I16" s="17"/>
      <c r="J16" s="17"/>
    </row>
    <row r="17" spans="1:10" ht="12.75">
      <c r="A17" s="26"/>
      <c r="B17" s="17"/>
      <c r="C17" s="17"/>
      <c r="D17" s="17"/>
      <c r="E17" s="32"/>
      <c r="F17" s="33"/>
      <c r="G17" s="17"/>
      <c r="H17" s="17"/>
      <c r="I17" s="17"/>
      <c r="J17" s="17"/>
    </row>
    <row r="18" spans="1:10" ht="12.75">
      <c r="A18" s="17"/>
      <c r="B18" s="17" t="s">
        <v>31</v>
      </c>
      <c r="C18" s="4">
        <f>(C16)*(C4*C7)^0.803</f>
        <v>8127.304089805867</v>
      </c>
      <c r="D18" s="17"/>
      <c r="E18" s="17" t="s">
        <v>32</v>
      </c>
      <c r="F18" s="6">
        <f>F16*(C4*C7)^(1-G16)</f>
        <v>1447.7422173091231</v>
      </c>
      <c r="G18" s="17"/>
      <c r="H18" s="17"/>
      <c r="I18" s="17"/>
      <c r="J18" s="17"/>
    </row>
    <row r="19" spans="1:10" ht="12.7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18" t="s">
        <v>35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18"/>
      <c r="B22" s="33" t="s">
        <v>8</v>
      </c>
      <c r="C22" s="47">
        <v>50</v>
      </c>
      <c r="D22" s="17"/>
      <c r="E22" s="17"/>
      <c r="F22" s="17"/>
      <c r="G22" s="17"/>
      <c r="H22" s="17"/>
      <c r="I22" s="17"/>
      <c r="J22" s="17"/>
    </row>
    <row r="23" spans="1:10" ht="12.75">
      <c r="A23" s="18"/>
      <c r="B23" s="33" t="s">
        <v>9</v>
      </c>
      <c r="C23" s="47">
        <v>300</v>
      </c>
      <c r="D23" s="17"/>
      <c r="E23" s="17"/>
      <c r="F23" s="17"/>
      <c r="G23" s="17"/>
      <c r="H23" s="17"/>
      <c r="I23" s="17"/>
      <c r="J23" s="17"/>
    </row>
    <row r="24" spans="1:10" ht="12.75">
      <c r="A24" s="35" t="s">
        <v>36</v>
      </c>
      <c r="B24" s="36"/>
      <c r="C24" s="36">
        <f>C18/9.8</f>
        <v>829.3167438577415</v>
      </c>
      <c r="D24" s="17"/>
      <c r="E24" s="17"/>
      <c r="F24" s="17"/>
      <c r="G24" s="17"/>
      <c r="H24" s="17"/>
      <c r="I24" s="17"/>
      <c r="J24" s="17"/>
    </row>
    <row r="25" spans="1:10" ht="12.75">
      <c r="A25" s="17"/>
      <c r="B25" s="17" t="s">
        <v>10</v>
      </c>
      <c r="C25" s="9">
        <f>0.33*C24*(C23^3)/(21000*0.049*(C22^4))</f>
        <v>1.1489542760384803</v>
      </c>
      <c r="D25" s="17"/>
      <c r="E25" s="17" t="s">
        <v>11</v>
      </c>
      <c r="F25" s="17"/>
      <c r="G25" s="17"/>
      <c r="H25" s="17"/>
      <c r="I25" s="17"/>
      <c r="J25" s="17"/>
    </row>
    <row r="26" spans="1:10" ht="12.75">
      <c r="A26" s="17"/>
      <c r="B26" s="17" t="s">
        <v>10</v>
      </c>
      <c r="C26" s="9">
        <f>0.02*C24*(C23^3)/(21000*0.049*(C22^4))</f>
        <v>0.06963359248718062</v>
      </c>
      <c r="D26" s="17"/>
      <c r="E26" s="17" t="s">
        <v>12</v>
      </c>
      <c r="F26" s="17"/>
      <c r="G26" s="17"/>
      <c r="H26" s="17"/>
      <c r="I26" s="17"/>
      <c r="J26" s="17"/>
    </row>
    <row r="27" spans="1:10" ht="12.7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18" t="s">
        <v>37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17" t="s">
        <v>13</v>
      </c>
      <c r="B29" s="17"/>
      <c r="C29" s="17" t="s">
        <v>14</v>
      </c>
      <c r="D29" s="8">
        <f>C23</f>
        <v>300</v>
      </c>
      <c r="E29" s="17"/>
      <c r="F29" s="17"/>
      <c r="G29" s="17"/>
      <c r="H29" s="17"/>
      <c r="I29" s="17"/>
      <c r="J29" s="17"/>
    </row>
    <row r="30" spans="1:10" ht="13.5" thickBot="1">
      <c r="A30" s="17" t="s">
        <v>15</v>
      </c>
      <c r="B30" s="17"/>
      <c r="C30" s="17" t="s">
        <v>16</v>
      </c>
      <c r="D30" s="8">
        <f>C22</f>
        <v>50</v>
      </c>
      <c r="E30" s="17"/>
      <c r="F30" s="17"/>
      <c r="G30" s="17"/>
      <c r="H30" s="17"/>
      <c r="I30" s="17"/>
      <c r="J30" s="17"/>
    </row>
    <row r="31" spans="1:10" ht="12.75">
      <c r="A31" s="18"/>
      <c r="B31" s="17"/>
      <c r="C31" s="17"/>
      <c r="D31" s="17"/>
      <c r="E31" s="17"/>
      <c r="F31" s="37" t="s">
        <v>38</v>
      </c>
      <c r="G31" s="38"/>
      <c r="H31" s="17"/>
      <c r="I31" s="17"/>
      <c r="J31" s="17"/>
    </row>
    <row r="32" spans="1:10" ht="12.75">
      <c r="A32" s="17" t="s">
        <v>50</v>
      </c>
      <c r="B32" s="17"/>
      <c r="C32" s="17" t="s">
        <v>51</v>
      </c>
      <c r="D32" s="8">
        <v>0.4</v>
      </c>
      <c r="E32" s="17"/>
      <c r="F32" s="39"/>
      <c r="G32" s="40"/>
      <c r="H32" s="17"/>
      <c r="I32" s="17"/>
      <c r="J32" s="17"/>
    </row>
    <row r="33" spans="1:10" ht="12.75">
      <c r="A33" s="17"/>
      <c r="B33" s="17"/>
      <c r="C33" s="17"/>
      <c r="D33" s="17"/>
      <c r="E33" s="17"/>
      <c r="F33" s="52" t="s">
        <v>17</v>
      </c>
      <c r="G33" s="10">
        <v>0.48</v>
      </c>
      <c r="H33" s="17"/>
      <c r="I33" s="17"/>
      <c r="J33" s="17"/>
    </row>
    <row r="34" spans="1:10" ht="13.5" thickBot="1">
      <c r="A34" s="41" t="s">
        <v>18</v>
      </c>
      <c r="B34" s="17" t="s">
        <v>43</v>
      </c>
      <c r="C34" s="17"/>
      <c r="D34" s="9">
        <f>(3.14*D30*D29)/(F43*C7*1000)</f>
        <v>0.98125</v>
      </c>
      <c r="E34" s="17"/>
      <c r="F34" s="53" t="s">
        <v>19</v>
      </c>
      <c r="G34" s="11">
        <v>658</v>
      </c>
      <c r="H34" s="17"/>
      <c r="I34" s="17"/>
      <c r="J34" s="17"/>
    </row>
    <row r="35" spans="1:10" ht="12.75">
      <c r="A35" s="17" t="s">
        <v>48</v>
      </c>
      <c r="B35" s="17" t="s">
        <v>49</v>
      </c>
      <c r="C35" s="17"/>
      <c r="D35" s="9">
        <f>((C7^2)/(32*D32))*1000</f>
        <v>12.500000000000002</v>
      </c>
      <c r="E35" s="17"/>
      <c r="F35" s="17"/>
      <c r="G35" s="17"/>
      <c r="H35" s="17"/>
      <c r="I35" s="17"/>
      <c r="J35" s="17"/>
    </row>
    <row r="36" spans="1:10" ht="12.7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7" t="s">
        <v>40</v>
      </c>
      <c r="B37" s="8">
        <v>2200</v>
      </c>
      <c r="C37" s="17"/>
      <c r="D37" s="17"/>
      <c r="E37" s="17" t="s">
        <v>20</v>
      </c>
      <c r="F37" s="6">
        <f>3.14*D30*B37/1000</f>
        <v>345.4</v>
      </c>
      <c r="G37" s="17"/>
      <c r="H37" s="17"/>
      <c r="I37" s="17"/>
      <c r="J37" s="17"/>
    </row>
    <row r="38" spans="1:10" ht="12.75">
      <c r="A38" s="17" t="s">
        <v>41</v>
      </c>
      <c r="B38" s="8">
        <v>50</v>
      </c>
      <c r="C38" s="17"/>
      <c r="D38" s="17"/>
      <c r="E38" s="17" t="s">
        <v>21</v>
      </c>
      <c r="F38" s="6">
        <f>3.14*D30*B38/1000</f>
        <v>7.85</v>
      </c>
      <c r="G38" s="17"/>
      <c r="H38" s="17"/>
      <c r="I38" s="17"/>
      <c r="J38" s="17"/>
    </row>
    <row r="39" spans="1:10" ht="12.75">
      <c r="A39" s="17" t="s">
        <v>42</v>
      </c>
      <c r="B39" s="8">
        <v>15</v>
      </c>
      <c r="C39" s="17" t="s">
        <v>22</v>
      </c>
      <c r="D39" s="17"/>
      <c r="E39" s="17"/>
      <c r="F39" s="17"/>
      <c r="G39" s="17"/>
      <c r="H39" s="17"/>
      <c r="I39" s="17"/>
      <c r="J39" s="17"/>
    </row>
    <row r="40" spans="1:10" ht="12.75">
      <c r="A40" s="17" t="s">
        <v>23</v>
      </c>
      <c r="B40" s="8">
        <v>0.8</v>
      </c>
      <c r="C40" s="17"/>
      <c r="D40" s="17"/>
      <c r="E40" s="17"/>
      <c r="F40" s="17"/>
      <c r="G40" s="17"/>
      <c r="H40" s="17"/>
      <c r="I40" s="17"/>
      <c r="J40" s="17"/>
    </row>
    <row r="41" spans="1:10" ht="12.75">
      <c r="A41" s="17" t="s">
        <v>24</v>
      </c>
      <c r="B41" s="42" t="s">
        <v>22</v>
      </c>
      <c r="C41" s="12">
        <f>B39*B40</f>
        <v>12</v>
      </c>
      <c r="D41" s="17"/>
      <c r="E41" s="17" t="s">
        <v>25</v>
      </c>
      <c r="F41" s="8">
        <v>10</v>
      </c>
      <c r="G41" s="17"/>
      <c r="H41" s="17"/>
      <c r="I41" s="17"/>
      <c r="J41" s="17"/>
    </row>
    <row r="42" spans="1:10" ht="12.75">
      <c r="A42" s="17"/>
      <c r="B42" s="17"/>
      <c r="C42" s="17"/>
      <c r="D42" s="17"/>
      <c r="E42" s="17"/>
      <c r="F42" s="17"/>
      <c r="G42" s="19"/>
      <c r="H42" s="17"/>
      <c r="I42" s="17"/>
      <c r="J42" s="17"/>
    </row>
    <row r="43" spans="1:10" ht="12.75">
      <c r="A43" s="17" t="s">
        <v>26</v>
      </c>
      <c r="B43" s="17"/>
      <c r="C43" s="12">
        <f>(C18*F43)/(60*1000)</f>
        <v>16.254608179611733</v>
      </c>
      <c r="D43" s="17"/>
      <c r="E43" s="49" t="s">
        <v>27</v>
      </c>
      <c r="F43" s="48">
        <v>120</v>
      </c>
      <c r="G43" s="43" t="s">
        <v>46</v>
      </c>
      <c r="H43" s="17"/>
      <c r="I43" s="17"/>
      <c r="J43" s="17"/>
    </row>
    <row r="44" spans="1:10" ht="12.75">
      <c r="A44" s="19"/>
      <c r="B44" s="17"/>
      <c r="C44" s="17"/>
      <c r="D44" s="17"/>
      <c r="E44" s="17" t="s">
        <v>28</v>
      </c>
      <c r="F44" s="13">
        <f>(G34/F43)^(1/G33)</f>
        <v>34.647854671099</v>
      </c>
      <c r="G44" s="43" t="s">
        <v>47</v>
      </c>
      <c r="H44" s="17"/>
      <c r="I44" s="17"/>
      <c r="J44" s="17"/>
    </row>
    <row r="45" spans="1:10" ht="12.75">
      <c r="A45" s="17"/>
      <c r="B45" s="17"/>
      <c r="C45" s="17"/>
      <c r="D45" s="17"/>
      <c r="E45" s="17"/>
      <c r="F45" s="34"/>
      <c r="G45" s="17"/>
      <c r="H45" s="17"/>
      <c r="I45" s="17"/>
      <c r="J45" s="17"/>
    </row>
    <row r="46" ht="12.75">
      <c r="F46" s="1"/>
    </row>
  </sheetData>
  <printOptions gridLines="1" headings="1"/>
  <pageMargins left="0.78" right="0.78" top="0.98" bottom="0.98" header="0.5" footer="0.5"/>
  <pageSetup orientation="portrait"/>
  <headerFooter alignWithMargins="0">
    <oddHeader>&amp;C&amp;F</oddHeader>
    <oddFooter>&amp;CPagina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Personale</dc:creator>
  <cp:keywords/>
  <dc:description/>
  <cp:lastModifiedBy>marco</cp:lastModifiedBy>
  <dcterms:created xsi:type="dcterms:W3CDTF">2009-10-14T14:15:08Z</dcterms:created>
  <dcterms:modified xsi:type="dcterms:W3CDTF">2009-10-14T17:14:26Z</dcterms:modified>
  <cp:category/>
  <cp:version/>
  <cp:contentType/>
  <cp:contentStatus/>
</cp:coreProperties>
</file>